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ixArndt\Desktop\"/>
    </mc:Choice>
  </mc:AlternateContent>
  <xr:revisionPtr revIDLastSave="0" documentId="8_{7AA2D576-ABB4-4CC9-B289-4B6EA6239D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Going to work fees" sheetId="2" r:id="rId2"/>
    <sheet name="The Cost of Being a Pati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XkJ/NeeBsuic15KLwMRSkof8mZMHgVoFgKrKoytcp0="/>
    </ext>
  </extLst>
</workbook>
</file>

<file path=xl/calcChain.xml><?xml version="1.0" encoding="utf-8"?>
<calcChain xmlns="http://schemas.openxmlformats.org/spreadsheetml/2006/main">
  <c r="B10" i="3" l="1"/>
  <c r="E26" i="2"/>
  <c r="E23" i="2"/>
  <c r="E22" i="2"/>
  <c r="E21" i="2"/>
  <c r="E20" i="2"/>
  <c r="E19" i="2"/>
  <c r="E18" i="2"/>
  <c r="E12" i="2"/>
  <c r="H5" i="2" s="1"/>
  <c r="H8" i="2" s="1"/>
  <c r="E9" i="2"/>
  <c r="E8" i="2"/>
  <c r="E7" i="2"/>
  <c r="E6" i="2"/>
  <c r="E5" i="2"/>
  <c r="D44" i="1"/>
  <c r="D31" i="1"/>
  <c r="D33" i="1" s="1"/>
  <c r="D46" i="1" s="1"/>
  <c r="D21" i="1"/>
  <c r="D17" i="1"/>
  <c r="D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4" authorId="0" shapeId="0" xr:uid="{00000000-0006-0000-0100-000001000000}">
      <text>
        <r>
          <rPr>
            <sz val="12"/>
            <color theme="1"/>
            <rFont val="aptos narrow"/>
            <scheme val="minor"/>
          </rPr>
          <t>======
ID#AAABOfQSLsk
Jordan Robertson    (2024-05-30 21:08:08)
Insert your number of hours worked per month here (patient billed hours)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GES+85q4ZoxFePLQYGpkCkRs4w=="/>
    </ext>
  </extLst>
</comments>
</file>

<file path=xl/sharedStrings.xml><?xml version="1.0" encoding="utf-8"?>
<sst xmlns="http://schemas.openxmlformats.org/spreadsheetml/2006/main" count="73" uniqueCount="62">
  <si>
    <t>Worth More Workshop - TCC</t>
  </si>
  <si>
    <t>*File - Make a Copy</t>
  </si>
  <si>
    <t xml:space="preserve">Associates/Clinician </t>
  </si>
  <si>
    <t>Example</t>
  </si>
  <si>
    <t>What is your goal net pre tax income?</t>
  </si>
  <si>
    <t>What is your current hourly rate?</t>
  </si>
  <si>
    <t>What is your current take home split?</t>
  </si>
  <si>
    <t>How many hours are you available to see patients each week?</t>
  </si>
  <si>
    <t>How many hours are you booked on average each week?</t>
  </si>
  <si>
    <t>How many weeks of the year do you work?</t>
  </si>
  <si>
    <t>Your current net pre tax income</t>
  </si>
  <si>
    <t xml:space="preserve">To work the same days and hours with the same bookings at </t>
  </si>
  <si>
    <t xml:space="preserve">     a rate that is 15% higher than you currently charge would </t>
  </si>
  <si>
    <t xml:space="preserve">     yield an annual income of…</t>
  </si>
  <si>
    <t>To increase you bookings by 4 hours per week would mean you</t>
  </si>
  <si>
    <t xml:space="preserve">     were 83% booked. What would this do to your income</t>
  </si>
  <si>
    <t xml:space="preserve">     without changing your rates?</t>
  </si>
  <si>
    <t>To make more, you have to bill more. To bill more you can either</t>
  </si>
  <si>
    <t xml:space="preserve">     see more patients or increase your value.</t>
  </si>
  <si>
    <t>Owners</t>
  </si>
  <si>
    <t>Clinic Questions</t>
  </si>
  <si>
    <t>What is your clinic gross revenue?</t>
  </si>
  <si>
    <t>What is your current OH (after owner compensation)?</t>
  </si>
  <si>
    <t>What is your current clinic profit (after owner compensation)?</t>
  </si>
  <si>
    <t>What is your owner's compensation? (Should be 15% of clinic gross)</t>
  </si>
  <si>
    <t xml:space="preserve">Total Owner's Pay (Owner's comp + Profit) </t>
  </si>
  <si>
    <t>Your Clincial "Associate" Income</t>
  </si>
  <si>
    <t>&lt;------</t>
  </si>
  <si>
    <t xml:space="preserve">This is just here to see the goal! </t>
  </si>
  <si>
    <t>Owners shoud be taking home at least 60% of their bilings</t>
  </si>
  <si>
    <t xml:space="preserve">Associate Pay (in your own office) </t>
  </si>
  <si>
    <t>What are your "go to work" fees?</t>
  </si>
  <si>
    <t>Annual</t>
  </si>
  <si>
    <t xml:space="preserve">Monthly </t>
  </si>
  <si>
    <t>Monthly Total</t>
  </si>
  <si>
    <t>Hours Worked Per Month</t>
  </si>
  <si>
    <t>College/Regulation</t>
  </si>
  <si>
    <t>"Go to work" fees</t>
  </si>
  <si>
    <t xml:space="preserve">Malpractice </t>
  </si>
  <si>
    <t>Association Fees</t>
  </si>
  <si>
    <t xml:space="preserve">Continuing Education </t>
  </si>
  <si>
    <t xml:space="preserve">Fees per hour </t>
  </si>
  <si>
    <t>Business Mentorship/Programs</t>
  </si>
  <si>
    <t xml:space="preserve">Total </t>
  </si>
  <si>
    <t>Other Fees</t>
  </si>
  <si>
    <t xml:space="preserve">Accounting/Bookkeeping </t>
  </si>
  <si>
    <t>Rent</t>
  </si>
  <si>
    <t>TMI</t>
  </si>
  <si>
    <t>Utilities</t>
  </si>
  <si>
    <t>EMR</t>
  </si>
  <si>
    <t>Staff</t>
  </si>
  <si>
    <t>Total</t>
  </si>
  <si>
    <t>What are the costs per patient?</t>
  </si>
  <si>
    <t>Costs per patient</t>
  </si>
  <si>
    <t>Aquisition Costs</t>
  </si>
  <si>
    <t>Onboarding Costs</t>
  </si>
  <si>
    <t xml:space="preserve">Cost of Patient Management in first 3 visits </t>
  </si>
  <si>
    <t>Other</t>
  </si>
  <si>
    <t>Total 3-visits-patient costs for admin</t>
  </si>
  <si>
    <t xml:space="preserve">Patient management costs is the approximate staff time to manage a patient over 3 visits. Consider prescriptions, faxing, filing, rebooking, answering questions etc. </t>
  </si>
  <si>
    <t xml:space="preserve">**If you don't know your aquisition costs per patient, take your marketing spend per month (Google/Social ads etc) and divide by the number of new patients you booked in the month. </t>
  </si>
  <si>
    <t xml:space="preserve">Your onboarding costs is the amount of time your staff spends per new patient x your staff's hourly rate. In our experience, onboarding a new patient takes approximately 10-15 minutes. Consider time for phone calls, discussing the calendar, sending paperwork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</si>
</sst>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9" x14ac:knownFonts="1">
    <font>
      <sz val="12"/>
      <color theme="1"/>
      <name val="aptos narrow"/>
      <scheme val="minor"/>
    </font>
    <font>
      <b/>
      <sz val="12"/>
      <color theme="1"/>
      <name val="Aptos narrow"/>
    </font>
    <font>
      <sz val="12"/>
      <color theme="1"/>
      <name val="Arial"/>
    </font>
    <font>
      <sz val="12"/>
      <color theme="1"/>
      <name val="Arial"/>
    </font>
    <font>
      <sz val="12"/>
      <color theme="1"/>
      <name val="aptos narrow"/>
      <scheme val="minor"/>
    </font>
    <font>
      <sz val="12"/>
      <color theme="1"/>
      <name val="Aptos narrow"/>
    </font>
    <font>
      <b/>
      <u/>
      <sz val="12"/>
      <color theme="1"/>
      <name val="Aptos narrow"/>
    </font>
    <font>
      <b/>
      <sz val="12"/>
      <color theme="1"/>
      <name val="aptos narrow"/>
      <scheme val="minor"/>
    </font>
    <font>
      <b/>
      <sz val="12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1F0C8"/>
        <bgColor rgb="FFC1F0C8"/>
      </patternFill>
    </fill>
    <fill>
      <patternFill patternType="solid">
        <fgColor rgb="FF8ED873"/>
        <bgColor rgb="FF8ED873"/>
      </patternFill>
    </fill>
    <fill>
      <patternFill patternType="solid">
        <fgColor rgb="FFD9F2D0"/>
        <bgColor rgb="FFD9F2D0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FF"/>
      </left>
      <right/>
      <top style="thick">
        <color rgb="FFFF00FF"/>
      </top>
      <bottom/>
      <diagonal/>
    </border>
    <border>
      <left/>
      <right style="thick">
        <color rgb="FFFF00FF"/>
      </right>
      <top style="thick">
        <color rgb="FFFF00FF"/>
      </top>
      <bottom/>
      <diagonal/>
    </border>
    <border>
      <left style="thick">
        <color rgb="FFFF00FF"/>
      </left>
      <right/>
      <top/>
      <bottom/>
      <diagonal/>
    </border>
    <border>
      <left/>
      <right style="thick">
        <color rgb="FFFF00FF"/>
      </right>
      <top/>
      <bottom/>
      <diagonal/>
    </border>
    <border>
      <left style="thick">
        <color rgb="FFFF00FF"/>
      </left>
      <right/>
      <top/>
      <bottom style="thick">
        <color rgb="FFFF00FF"/>
      </bottom>
      <diagonal/>
    </border>
    <border>
      <left/>
      <right style="thick">
        <color rgb="FFFF00FF"/>
      </right>
      <top/>
      <bottom style="thick">
        <color rgb="FFFF00FF"/>
      </bottom>
      <diagonal/>
    </border>
    <border>
      <left style="thick">
        <color rgb="FFFF00FF"/>
      </left>
      <right style="thick">
        <color rgb="FFFF00FF"/>
      </right>
      <top style="thick">
        <color rgb="FFFF00FF"/>
      </top>
      <bottom style="thick">
        <color rgb="FFFF00F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/>
    <xf numFmtId="0" fontId="4" fillId="0" borderId="0" xfId="0" applyFont="1"/>
    <xf numFmtId="164" fontId="3" fillId="4" borderId="2" xfId="0" applyNumberFormat="1" applyFont="1" applyFill="1" applyBorder="1"/>
    <xf numFmtId="9" fontId="3" fillId="4" borderId="2" xfId="0" applyNumberFormat="1" applyFont="1" applyFill="1" applyBorder="1"/>
    <xf numFmtId="0" fontId="3" fillId="4" borderId="2" xfId="0" applyFont="1" applyFill="1" applyBorder="1"/>
    <xf numFmtId="164" fontId="1" fillId="0" borderId="0" xfId="0" applyNumberFormat="1" applyFont="1"/>
    <xf numFmtId="0" fontId="5" fillId="5" borderId="1" xfId="0" applyFont="1" applyFill="1" applyBorder="1"/>
    <xf numFmtId="0" fontId="5" fillId="3" borderId="1" xfId="0" applyFont="1" applyFill="1" applyBorder="1"/>
    <xf numFmtId="0" fontId="6" fillId="0" borderId="0" xfId="0" applyFont="1"/>
    <xf numFmtId="164" fontId="5" fillId="6" borderId="3" xfId="0" applyNumberFormat="1" applyFont="1" applyFill="1" applyBorder="1"/>
    <xf numFmtId="0" fontId="2" fillId="0" borderId="0" xfId="0" applyFont="1"/>
    <xf numFmtId="9" fontId="3" fillId="6" borderId="4" xfId="0" applyNumberFormat="1" applyFont="1" applyFill="1" applyBorder="1"/>
    <xf numFmtId="164" fontId="4" fillId="7" borderId="4" xfId="0" applyNumberFormat="1" applyFont="1" applyFill="1" applyBorder="1"/>
    <xf numFmtId="164" fontId="5" fillId="4" borderId="2" xfId="0" applyNumberFormat="1" applyFont="1" applyFill="1" applyBorder="1"/>
    <xf numFmtId="0" fontId="3" fillId="4" borderId="3" xfId="0" applyFont="1" applyFill="1" applyBorder="1"/>
    <xf numFmtId="0" fontId="4" fillId="7" borderId="4" xfId="0" applyFont="1" applyFill="1" applyBorder="1"/>
    <xf numFmtId="164" fontId="5" fillId="0" borderId="0" xfId="0" applyNumberFormat="1" applyFont="1"/>
    <xf numFmtId="0" fontId="2" fillId="8" borderId="0" xfId="0" applyFont="1" applyFill="1"/>
    <xf numFmtId="0" fontId="4" fillId="8" borderId="0" xfId="0" applyFont="1" applyFill="1"/>
    <xf numFmtId="0" fontId="7" fillId="0" borderId="0" xfId="0" applyFont="1"/>
    <xf numFmtId="0" fontId="8" fillId="0" borderId="0" xfId="0" applyFont="1"/>
    <xf numFmtId="0" fontId="2" fillId="8" borderId="5" xfId="0" applyFont="1" applyFill="1" applyBorder="1"/>
    <xf numFmtId="0" fontId="2" fillId="8" borderId="6" xfId="0" applyFont="1" applyFill="1" applyBorder="1"/>
    <xf numFmtId="0" fontId="2" fillId="8" borderId="7" xfId="0" applyFont="1" applyFill="1" applyBorder="1"/>
    <xf numFmtId="0" fontId="4" fillId="8" borderId="8" xfId="0" applyFont="1" applyFill="1" applyBorder="1"/>
    <xf numFmtId="0" fontId="4" fillId="8" borderId="7" xfId="0" applyFont="1" applyFill="1" applyBorder="1"/>
    <xf numFmtId="0" fontId="2" fillId="8" borderId="9" xfId="0" applyFont="1" applyFill="1" applyBorder="1"/>
    <xf numFmtId="0" fontId="4" fillId="8" borderId="10" xfId="0" applyFont="1" applyFill="1" applyBorder="1"/>
    <xf numFmtId="0" fontId="2" fillId="9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4"/>
  <sheetViews>
    <sheetView tabSelected="1" workbookViewId="0"/>
  </sheetViews>
  <sheetFormatPr defaultColWidth="11.25" defaultRowHeight="15" customHeight="1" x14ac:dyDescent="0.4"/>
  <cols>
    <col min="1" max="1" width="25.08203125" customWidth="1"/>
    <col min="2" max="2" width="24.08203125" customWidth="1"/>
    <col min="3" max="3" width="54.6640625" customWidth="1"/>
    <col min="4" max="4" width="13.33203125" customWidth="1"/>
    <col min="5" max="26" width="10.58203125" customWidth="1"/>
  </cols>
  <sheetData>
    <row r="1" spans="1:4" ht="15.75" customHeight="1" x14ac:dyDescent="0.4"/>
    <row r="2" spans="1:4" ht="15.75" customHeight="1" x14ac:dyDescent="0.4">
      <c r="A2" s="1" t="s">
        <v>0</v>
      </c>
    </row>
    <row r="3" spans="1:4" ht="15.75" customHeight="1" x14ac:dyDescent="0.4">
      <c r="A3" s="2" t="s">
        <v>1</v>
      </c>
    </row>
    <row r="4" spans="1:4" ht="15.75" customHeight="1" x14ac:dyDescent="0.4"/>
    <row r="5" spans="1:4" ht="15.75" customHeight="1" x14ac:dyDescent="0.4">
      <c r="B5" s="3" t="s">
        <v>2</v>
      </c>
      <c r="D5" s="4" t="s">
        <v>3</v>
      </c>
    </row>
    <row r="6" spans="1:4" ht="15.75" customHeight="1" x14ac:dyDescent="0.4">
      <c r="C6" s="4" t="s">
        <v>4</v>
      </c>
      <c r="D6" s="5">
        <v>185000</v>
      </c>
    </row>
    <row r="7" spans="1:4" ht="15.75" customHeight="1" x14ac:dyDescent="0.4">
      <c r="C7" s="4" t="s">
        <v>5</v>
      </c>
      <c r="D7" s="5">
        <v>300</v>
      </c>
    </row>
    <row r="8" spans="1:4" ht="15.75" customHeight="1" x14ac:dyDescent="0.4">
      <c r="C8" s="4" t="s">
        <v>6</v>
      </c>
      <c r="D8" s="6">
        <v>0.6</v>
      </c>
    </row>
    <row r="9" spans="1:4" ht="15.75" customHeight="1" x14ac:dyDescent="0.4">
      <c r="C9" s="4" t="s">
        <v>7</v>
      </c>
      <c r="D9" s="7">
        <v>12</v>
      </c>
    </row>
    <row r="10" spans="1:4" ht="15.75" customHeight="1" x14ac:dyDescent="0.4">
      <c r="C10" s="4" t="s">
        <v>8</v>
      </c>
      <c r="D10" s="7">
        <v>10</v>
      </c>
    </row>
    <row r="11" spans="1:4" ht="15.75" customHeight="1" x14ac:dyDescent="0.4">
      <c r="C11" s="4" t="s">
        <v>9</v>
      </c>
      <c r="D11" s="7">
        <v>43</v>
      </c>
    </row>
    <row r="12" spans="1:4" ht="15.75" customHeight="1" x14ac:dyDescent="0.4"/>
    <row r="13" spans="1:4" ht="15.75" customHeight="1" x14ac:dyDescent="0.4">
      <c r="C13" s="1" t="s">
        <v>10</v>
      </c>
      <c r="D13" s="8">
        <f>D7*D8*D10*D11</f>
        <v>77400</v>
      </c>
    </row>
    <row r="14" spans="1:4" ht="15.75" customHeight="1" x14ac:dyDescent="0.4"/>
    <row r="15" spans="1:4" ht="15.75" customHeight="1" x14ac:dyDescent="0.4">
      <c r="C15" s="1" t="s">
        <v>11</v>
      </c>
    </row>
    <row r="16" spans="1:4" ht="15.75" customHeight="1" x14ac:dyDescent="0.4">
      <c r="C16" s="1" t="s">
        <v>12</v>
      </c>
    </row>
    <row r="17" spans="2:4" ht="15.75" customHeight="1" x14ac:dyDescent="0.4">
      <c r="C17" s="1" t="s">
        <v>13</v>
      </c>
      <c r="D17" s="8">
        <f>D7*1.15*D8*D10*D11</f>
        <v>89010</v>
      </c>
    </row>
    <row r="18" spans="2:4" ht="15.75" customHeight="1" x14ac:dyDescent="0.4"/>
    <row r="19" spans="2:4" ht="15.75" customHeight="1" x14ac:dyDescent="0.4">
      <c r="C19" s="1" t="s">
        <v>14</v>
      </c>
    </row>
    <row r="20" spans="2:4" ht="15.75" customHeight="1" x14ac:dyDescent="0.4">
      <c r="C20" s="1" t="s">
        <v>15</v>
      </c>
    </row>
    <row r="21" spans="2:4" ht="15.75" customHeight="1" x14ac:dyDescent="0.4">
      <c r="C21" s="1" t="s">
        <v>16</v>
      </c>
      <c r="D21" s="8">
        <f>D7*D8*D9*0.83*D11</f>
        <v>77090.399999999994</v>
      </c>
    </row>
    <row r="22" spans="2:4" ht="15.75" customHeight="1" x14ac:dyDescent="0.4"/>
    <row r="23" spans="2:4" ht="15.75" customHeight="1" x14ac:dyDescent="0.4">
      <c r="C23" s="9" t="s">
        <v>17</v>
      </c>
    </row>
    <row r="24" spans="2:4" ht="15.75" customHeight="1" x14ac:dyDescent="0.4">
      <c r="C24" s="9" t="s">
        <v>18</v>
      </c>
    </row>
    <row r="25" spans="2:4" ht="15.75" customHeight="1" x14ac:dyDescent="0.4"/>
    <row r="26" spans="2:4" ht="15.75" customHeight="1" x14ac:dyDescent="0.4"/>
    <row r="27" spans="2:4" ht="15.75" customHeight="1" x14ac:dyDescent="0.4"/>
    <row r="28" spans="2:4" ht="15.75" customHeight="1" x14ac:dyDescent="0.4">
      <c r="B28" s="10" t="s">
        <v>19</v>
      </c>
      <c r="C28" s="11" t="s">
        <v>20</v>
      </c>
    </row>
    <row r="29" spans="2:4" ht="15.75" customHeight="1" x14ac:dyDescent="0.4">
      <c r="C29" s="4" t="s">
        <v>21</v>
      </c>
      <c r="D29" s="5">
        <v>750000</v>
      </c>
    </row>
    <row r="30" spans="2:4" ht="15.75" customHeight="1" x14ac:dyDescent="0.4">
      <c r="C30" s="4" t="s">
        <v>22</v>
      </c>
      <c r="D30" s="6">
        <v>0.95</v>
      </c>
    </row>
    <row r="31" spans="2:4" ht="15.75" customHeight="1" x14ac:dyDescent="0.4">
      <c r="C31" s="4" t="s">
        <v>23</v>
      </c>
      <c r="D31" s="12">
        <f>D29*(1-D30)</f>
        <v>37500.000000000036</v>
      </c>
    </row>
    <row r="32" spans="2:4" ht="15.75" customHeight="1" x14ac:dyDescent="0.4">
      <c r="C32" s="13" t="s">
        <v>24</v>
      </c>
      <c r="D32" s="14">
        <v>0.15</v>
      </c>
    </row>
    <row r="33" spans="3:6" ht="15.75" customHeight="1" x14ac:dyDescent="0.4">
      <c r="C33" s="13" t="s">
        <v>25</v>
      </c>
      <c r="D33" s="15">
        <f>D31+(D29*0.15)</f>
        <v>150000.00000000003</v>
      </c>
    </row>
    <row r="34" spans="3:6" ht="15.75" customHeight="1" x14ac:dyDescent="0.4"/>
    <row r="35" spans="3:6" ht="15.75" customHeight="1" x14ac:dyDescent="0.4"/>
    <row r="36" spans="3:6" ht="15.75" customHeight="1" x14ac:dyDescent="0.4"/>
    <row r="37" spans="3:6" ht="15.75" customHeight="1" x14ac:dyDescent="0.4">
      <c r="C37" s="11" t="s">
        <v>26</v>
      </c>
    </row>
    <row r="38" spans="3:6" ht="15.75" customHeight="1" x14ac:dyDescent="0.4">
      <c r="C38" s="4" t="s">
        <v>4</v>
      </c>
      <c r="D38" s="16">
        <v>300000</v>
      </c>
      <c r="E38" s="13" t="s">
        <v>27</v>
      </c>
      <c r="F38" s="13" t="s">
        <v>28</v>
      </c>
    </row>
    <row r="39" spans="3:6" ht="15.75" customHeight="1" x14ac:dyDescent="0.4">
      <c r="C39" s="4" t="s">
        <v>5</v>
      </c>
      <c r="D39" s="16">
        <v>295</v>
      </c>
    </row>
    <row r="40" spans="3:6" ht="15.75" customHeight="1" x14ac:dyDescent="0.4">
      <c r="C40" s="4" t="s">
        <v>6</v>
      </c>
      <c r="D40" s="6">
        <v>0.6</v>
      </c>
      <c r="E40" s="13" t="s">
        <v>27</v>
      </c>
      <c r="F40" s="13" t="s">
        <v>29</v>
      </c>
    </row>
    <row r="41" spans="3:6" ht="15.75" customHeight="1" x14ac:dyDescent="0.4">
      <c r="C41" s="4" t="s">
        <v>7</v>
      </c>
      <c r="D41" s="7">
        <v>22</v>
      </c>
    </row>
    <row r="42" spans="3:6" ht="15.75" customHeight="1" x14ac:dyDescent="0.4">
      <c r="C42" s="4" t="s">
        <v>8</v>
      </c>
      <c r="D42" s="7">
        <v>22</v>
      </c>
    </row>
    <row r="43" spans="3:6" ht="15.75" customHeight="1" x14ac:dyDescent="0.4">
      <c r="C43" s="4" t="s">
        <v>9</v>
      </c>
      <c r="D43" s="17">
        <v>45</v>
      </c>
    </row>
    <row r="44" spans="3:6" ht="15.75" customHeight="1" x14ac:dyDescent="0.4">
      <c r="C44" s="13" t="s">
        <v>30</v>
      </c>
      <c r="D44" s="18">
        <f>D39*D40*D42*D43</f>
        <v>175230</v>
      </c>
    </row>
    <row r="45" spans="3:6" ht="15.75" customHeight="1" x14ac:dyDescent="0.4"/>
    <row r="46" spans="3:6" ht="15.75" customHeight="1" x14ac:dyDescent="0.4">
      <c r="C46" s="1" t="s">
        <v>10</v>
      </c>
      <c r="D46" s="19">
        <f>D33+D44</f>
        <v>325230</v>
      </c>
    </row>
    <row r="47" spans="3:6" ht="15.75" customHeight="1" x14ac:dyDescent="0.4"/>
    <row r="48" spans="3:6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6"/>
  <sheetViews>
    <sheetView workbookViewId="0"/>
  </sheetViews>
  <sheetFormatPr defaultColWidth="11.25" defaultRowHeight="15" customHeight="1" x14ac:dyDescent="0.4"/>
  <cols>
    <col min="1" max="1" width="26.9140625" customWidth="1"/>
    <col min="5" max="5" width="12.6640625" customWidth="1"/>
    <col min="7" max="7" width="21" customWidth="1"/>
    <col min="8" max="8" width="21.6640625" customWidth="1"/>
  </cols>
  <sheetData>
    <row r="1" spans="1:26" ht="15" customHeight="1" x14ac:dyDescent="0.4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4" spans="1:26" ht="15" customHeight="1" x14ac:dyDescent="0.4">
      <c r="A4" s="22"/>
      <c r="B4" s="23" t="s">
        <v>32</v>
      </c>
      <c r="C4" s="23" t="s">
        <v>33</v>
      </c>
      <c r="D4" s="22"/>
      <c r="E4" s="23" t="s">
        <v>34</v>
      </c>
      <c r="F4" s="22"/>
      <c r="G4" s="24" t="s">
        <v>35</v>
      </c>
      <c r="H4" s="25">
        <v>48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" customHeight="1" x14ac:dyDescent="0.4">
      <c r="A5" s="13" t="s">
        <v>36</v>
      </c>
      <c r="B5" s="13">
        <v>2400</v>
      </c>
      <c r="C5" s="13"/>
      <c r="E5" s="4">
        <f t="shared" ref="E5:E9" si="0">B5/12+C5</f>
        <v>200</v>
      </c>
      <c r="G5" s="26" t="s">
        <v>37</v>
      </c>
      <c r="H5" s="27">
        <f>E12+E26</f>
        <v>675</v>
      </c>
    </row>
    <row r="6" spans="1:26" ht="15" customHeight="1" x14ac:dyDescent="0.4">
      <c r="A6" s="13" t="s">
        <v>38</v>
      </c>
      <c r="B6" s="13">
        <v>2400</v>
      </c>
      <c r="E6" s="4">
        <f t="shared" si="0"/>
        <v>200</v>
      </c>
      <c r="G6" s="28"/>
      <c r="H6" s="27"/>
    </row>
    <row r="7" spans="1:26" ht="15" customHeight="1" x14ac:dyDescent="0.4">
      <c r="A7" s="13" t="s">
        <v>39</v>
      </c>
      <c r="B7" s="13">
        <v>1900</v>
      </c>
      <c r="E7" s="4">
        <f t="shared" si="0"/>
        <v>158.33333333333334</v>
      </c>
      <c r="G7" s="28"/>
      <c r="H7" s="27"/>
    </row>
    <row r="8" spans="1:26" ht="15" customHeight="1" x14ac:dyDescent="0.4">
      <c r="A8" s="13" t="s">
        <v>40</v>
      </c>
      <c r="B8" s="13">
        <v>1400</v>
      </c>
      <c r="E8" s="4">
        <f t="shared" si="0"/>
        <v>116.66666666666667</v>
      </c>
      <c r="G8" s="29" t="s">
        <v>41</v>
      </c>
      <c r="H8" s="30">
        <f>H5/H4</f>
        <v>14.0625</v>
      </c>
    </row>
    <row r="9" spans="1:26" ht="15" customHeight="1" x14ac:dyDescent="0.4">
      <c r="A9" s="13" t="s">
        <v>42</v>
      </c>
      <c r="E9" s="4">
        <f t="shared" si="0"/>
        <v>0</v>
      </c>
    </row>
    <row r="12" spans="1:26" ht="15" customHeight="1" x14ac:dyDescent="0.4">
      <c r="A12" s="23" t="s">
        <v>43</v>
      </c>
      <c r="B12" s="22"/>
      <c r="C12" s="22"/>
      <c r="D12" s="22"/>
      <c r="E12" s="22">
        <f>SUM(E4:E11)</f>
        <v>675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6" spans="1:26" ht="15" customHeight="1" x14ac:dyDescent="0.4">
      <c r="A16" s="20" t="s">
        <v>44</v>
      </c>
      <c r="B16" s="20" t="s">
        <v>32</v>
      </c>
      <c r="C16" s="20" t="s">
        <v>33</v>
      </c>
      <c r="D16" s="21"/>
      <c r="E16" s="20" t="s">
        <v>34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8" spans="1:26" ht="15" customHeight="1" x14ac:dyDescent="0.4">
      <c r="A18" s="13" t="s">
        <v>45</v>
      </c>
      <c r="C18" s="13"/>
      <c r="E18" s="4">
        <f t="shared" ref="E18:E23" si="1">B18/12+C18</f>
        <v>0</v>
      </c>
    </row>
    <row r="19" spans="1:26" ht="15" customHeight="1" x14ac:dyDescent="0.4">
      <c r="A19" s="13" t="s">
        <v>46</v>
      </c>
      <c r="C19" s="13"/>
      <c r="E19" s="4">
        <f t="shared" si="1"/>
        <v>0</v>
      </c>
    </row>
    <row r="20" spans="1:26" ht="15" customHeight="1" x14ac:dyDescent="0.4">
      <c r="A20" s="13" t="s">
        <v>47</v>
      </c>
      <c r="E20" s="4">
        <f t="shared" si="1"/>
        <v>0</v>
      </c>
    </row>
    <row r="21" spans="1:26" ht="15" customHeight="1" x14ac:dyDescent="0.4">
      <c r="A21" s="13" t="s">
        <v>48</v>
      </c>
      <c r="C21" s="13"/>
      <c r="E21" s="4">
        <f t="shared" si="1"/>
        <v>0</v>
      </c>
    </row>
    <row r="22" spans="1:26" ht="15" customHeight="1" x14ac:dyDescent="0.4">
      <c r="A22" s="13" t="s">
        <v>49</v>
      </c>
      <c r="C22" s="13"/>
      <c r="E22" s="4">
        <f t="shared" si="1"/>
        <v>0</v>
      </c>
    </row>
    <row r="23" spans="1:26" ht="16" x14ac:dyDescent="0.4">
      <c r="A23" s="13" t="s">
        <v>50</v>
      </c>
      <c r="C23" s="13"/>
      <c r="E23" s="4">
        <f t="shared" si="1"/>
        <v>0</v>
      </c>
    </row>
    <row r="24" spans="1:26" ht="16" x14ac:dyDescent="0.4">
      <c r="A24" s="13"/>
    </row>
    <row r="26" spans="1:26" ht="16" x14ac:dyDescent="0.4">
      <c r="A26" s="20" t="s">
        <v>51</v>
      </c>
      <c r="B26" s="21"/>
      <c r="C26" s="21"/>
      <c r="D26" s="21"/>
      <c r="E26" s="21">
        <f>SUM(E18:E25)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2"/>
  <sheetViews>
    <sheetView workbookViewId="0"/>
  </sheetViews>
  <sheetFormatPr defaultColWidth="11.25" defaultRowHeight="15" customHeight="1" x14ac:dyDescent="0.4"/>
  <cols>
    <col min="1" max="1" width="35.08203125" customWidth="1"/>
    <col min="2" max="2" width="14.33203125" customWidth="1"/>
    <col min="3" max="3" width="25.33203125" customWidth="1"/>
    <col min="4" max="4" width="28.33203125" customWidth="1"/>
    <col min="5" max="5" width="30.25" customWidth="1"/>
  </cols>
  <sheetData>
    <row r="1" spans="1:26" ht="15" customHeight="1" x14ac:dyDescent="0.4">
      <c r="A1" s="20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4" spans="1:26" ht="15" customHeight="1" x14ac:dyDescent="0.4">
      <c r="B4" s="13" t="s">
        <v>53</v>
      </c>
    </row>
    <row r="5" spans="1:26" ht="15" customHeight="1" x14ac:dyDescent="0.4">
      <c r="A5" s="13" t="s">
        <v>54</v>
      </c>
      <c r="B5" s="13">
        <v>40</v>
      </c>
    </row>
    <row r="6" spans="1:26" ht="15" customHeight="1" x14ac:dyDescent="0.4">
      <c r="A6" s="13" t="s">
        <v>55</v>
      </c>
      <c r="B6" s="13">
        <v>0</v>
      </c>
    </row>
    <row r="7" spans="1:26" ht="15" customHeight="1" x14ac:dyDescent="0.4">
      <c r="A7" s="13" t="s">
        <v>56</v>
      </c>
      <c r="B7" s="13">
        <v>20</v>
      </c>
    </row>
    <row r="8" spans="1:26" ht="15" customHeight="1" x14ac:dyDescent="0.4">
      <c r="A8" s="13" t="s">
        <v>57</v>
      </c>
    </row>
    <row r="10" spans="1:26" ht="15" customHeight="1" x14ac:dyDescent="0.4">
      <c r="A10" s="20" t="s">
        <v>58</v>
      </c>
      <c r="B10" s="21">
        <f>SUM(B5:B9)</f>
        <v>60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2" spans="1:26" ht="15" customHeight="1" x14ac:dyDescent="0.4">
      <c r="C12" s="31" t="s">
        <v>59</v>
      </c>
      <c r="D12" s="31" t="s">
        <v>60</v>
      </c>
      <c r="E12" s="31" t="s">
        <v>61</v>
      </c>
      <c r="F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Going to work fees</vt:lpstr>
      <vt:lpstr>The Cost of Being a Patient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Robertson</dc:creator>
  <cp:lastModifiedBy>Alix Arndt</cp:lastModifiedBy>
  <dcterms:created xsi:type="dcterms:W3CDTF">2024-04-29T19:39:34Z</dcterms:created>
  <dcterms:modified xsi:type="dcterms:W3CDTF">2026-03-18T00:57:30Z</dcterms:modified>
</cp:coreProperties>
</file>